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W:\Budget\BF Procurement\1. Working Folder\(O3) Service Request\040 070 Wildlife\124150 O3-123794 O7 Merrit WMA\Bids\"/>
    </mc:Choice>
  </mc:AlternateContent>
  <xr:revisionPtr revIDLastSave="0" documentId="13_ncr:1_{50B32B08-8BA8-48A1-8317-CAB23CB4BC67}" xr6:coauthVersionLast="47" xr6:coauthVersionMax="47" xr10:uidLastSave="{00000000-0000-0000-0000-000000000000}"/>
  <bookViews>
    <workbookView xWindow="-28920" yWindow="-120" windowWidth="29040" windowHeight="15720" xr2:uid="{151BF7E4-CB1E-4D20-89EC-B5DCE891452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1" l="1"/>
  <c r="K23" i="1"/>
  <c r="K22" i="1"/>
  <c r="L14" i="1"/>
  <c r="K19" i="1"/>
  <c r="E19" i="1"/>
  <c r="G19" i="1" s="1"/>
  <c r="K18" i="1"/>
  <c r="E18" i="1"/>
  <c r="G18" i="1" s="1"/>
  <c r="K16" i="1"/>
  <c r="E16" i="1"/>
  <c r="G16" i="1" s="1"/>
  <c r="K15" i="1"/>
  <c r="K17" i="1" s="1"/>
  <c r="E15" i="1"/>
  <c r="G15" i="1" s="1"/>
  <c r="K13" i="1"/>
  <c r="E13" i="1"/>
  <c r="G13" i="1" s="1"/>
  <c r="K12" i="1"/>
  <c r="K14" i="1" s="1"/>
  <c r="E12" i="1"/>
  <c r="G12" i="1" s="1"/>
  <c r="K10" i="1"/>
  <c r="E10" i="1"/>
  <c r="G10" i="1" s="1"/>
  <c r="K9" i="1"/>
  <c r="K11" i="1" s="1"/>
  <c r="E9" i="1"/>
  <c r="G9" i="1" s="1"/>
  <c r="K7" i="1"/>
  <c r="K6" i="1"/>
  <c r="K8" i="1" s="1"/>
  <c r="E7" i="1"/>
  <c r="G7" i="1" s="1"/>
  <c r="E6" i="1"/>
  <c r="G6" i="1" s="1"/>
  <c r="K20" i="1" l="1"/>
  <c r="G20" i="1"/>
  <c r="L20" i="1" s="1"/>
  <c r="G14" i="1"/>
  <c r="G17" i="1"/>
  <c r="L17" i="1" s="1"/>
  <c r="G11" i="1"/>
  <c r="L11" i="1" s="1"/>
  <c r="G8" i="1"/>
  <c r="L8" i="1" s="1"/>
  <c r="G22" i="1" l="1"/>
  <c r="G23" i="1"/>
</calcChain>
</file>

<file path=xl/sharedStrings.xml><?xml version="1.0" encoding="utf-8"?>
<sst xmlns="http://schemas.openxmlformats.org/spreadsheetml/2006/main" count="51" uniqueCount="23">
  <si>
    <t>Cost
per Acre</t>
  </si>
  <si>
    <t>Acres</t>
  </si>
  <si>
    <t>Minus Marketable Material</t>
  </si>
  <si>
    <t>Tree Removal</t>
  </si>
  <si>
    <t>Grand Total</t>
  </si>
  <si>
    <t>Grasslands</t>
  </si>
  <si>
    <t>Subtotal</t>
  </si>
  <si>
    <t>Total</t>
  </si>
  <si>
    <t>Alternative Acres</t>
  </si>
  <si>
    <t>Fuels Reduction</t>
  </si>
  <si>
    <t>200 Foot Boundary</t>
  </si>
  <si>
    <t>Woodlands</t>
  </si>
  <si>
    <t>Vendor</t>
  </si>
  <si>
    <t>Fegley Fence</t>
  </si>
  <si>
    <t>Area</t>
  </si>
  <si>
    <t>Lazy 4K Arrow LLC</t>
  </si>
  <si>
    <t>Seth Southpaw Spray CO LLC</t>
  </si>
  <si>
    <t>VM West</t>
  </si>
  <si>
    <t>Wildlife &amp; Wetlands Solutions</t>
  </si>
  <si>
    <t>Lowest Bid:</t>
  </si>
  <si>
    <t>Highest Bid:</t>
  </si>
  <si>
    <t>124150 O3 Merritt Reservoir Wildlife Management Area</t>
  </si>
  <si>
    <t>Bid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</si>
</sst>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i/>
      <sz val="11"/>
      <color theme="1"/>
      <name val="Arial"/>
      <family val="2"/>
    </font>
    <font>
      <b/>
      <sz val="18"/>
      <color theme="1"/>
      <name val="Arial"/>
      <family val="2"/>
    </font>
    <font>
      <b/>
      <sz val="11"/>
      <color rgb="FFC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3" fillId="0" borderId="2" xfId="0" applyFont="1" applyBorder="1" applyAlignment="1">
      <alignment vertical="top"/>
    </xf>
    <xf numFmtId="164" fontId="2" fillId="0" borderId="2" xfId="0" applyNumberFormat="1" applyFont="1" applyBorder="1" applyAlignment="1">
      <alignment vertical="top"/>
    </xf>
    <xf numFmtId="44" fontId="2" fillId="0" borderId="2" xfId="1" applyFont="1" applyBorder="1" applyAlignment="1">
      <alignment vertical="top"/>
    </xf>
    <xf numFmtId="0" fontId="3" fillId="0" borderId="8" xfId="0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2" fillId="0" borderId="0" xfId="0" applyFont="1" applyAlignment="1">
      <alignment horizontal="left" vertical="top"/>
    </xf>
    <xf numFmtId="44" fontId="2" fillId="0" borderId="8" xfId="1" applyFont="1" applyBorder="1" applyAlignment="1">
      <alignment vertical="top"/>
    </xf>
    <xf numFmtId="44" fontId="2" fillId="0" borderId="0" xfId="1" applyFont="1" applyAlignment="1">
      <alignment vertical="top"/>
    </xf>
    <xf numFmtId="0" fontId="2" fillId="0" borderId="0" xfId="0" applyFont="1" applyAlignment="1">
      <alignment horizontal="center" vertical="center"/>
    </xf>
    <xf numFmtId="0" fontId="3" fillId="0" borderId="3" xfId="0" applyFont="1" applyBorder="1" applyAlignment="1">
      <alignment vertical="top"/>
    </xf>
    <xf numFmtId="164" fontId="2" fillId="0" borderId="3" xfId="0" applyNumberFormat="1" applyFont="1" applyBorder="1" applyAlignment="1">
      <alignment vertical="top"/>
    </xf>
    <xf numFmtId="44" fontId="2" fillId="0" borderId="3" xfId="1" applyFont="1" applyBorder="1" applyAlignment="1">
      <alignment vertical="top"/>
    </xf>
    <xf numFmtId="0" fontId="3" fillId="0" borderId="5" xfId="0" applyFont="1" applyBorder="1" applyAlignment="1">
      <alignment vertical="top"/>
    </xf>
    <xf numFmtId="164" fontId="2" fillId="0" borderId="5" xfId="0" applyNumberFormat="1" applyFont="1" applyBorder="1" applyAlignment="1">
      <alignment vertical="top"/>
    </xf>
    <xf numFmtId="44" fontId="2" fillId="0" borderId="5" xfId="1" applyFont="1" applyBorder="1" applyAlignment="1">
      <alignment vertical="top"/>
    </xf>
    <xf numFmtId="0" fontId="2" fillId="0" borderId="13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44" fontId="3" fillId="0" borderId="12" xfId="0" applyNumberFormat="1" applyFont="1" applyBorder="1" applyAlignment="1">
      <alignment horizontal="center" vertical="center"/>
    </xf>
    <xf numFmtId="44" fontId="3" fillId="0" borderId="11" xfId="0" applyNumberFormat="1" applyFont="1" applyBorder="1" applyAlignment="1">
      <alignment vertical="center"/>
    </xf>
    <xf numFmtId="44" fontId="7" fillId="0" borderId="0" xfId="1" applyFont="1" applyAlignment="1">
      <alignment horizontal="right" vertical="top"/>
    </xf>
    <xf numFmtId="44" fontId="7" fillId="0" borderId="0" xfId="0" applyNumberFormat="1" applyFont="1" applyAlignment="1">
      <alignment vertical="top"/>
    </xf>
    <xf numFmtId="0" fontId="7" fillId="0" borderId="0" xfId="0" applyFont="1" applyAlignment="1">
      <alignment vertical="top"/>
    </xf>
    <xf numFmtId="44" fontId="2" fillId="0" borderId="19" xfId="1" applyFont="1" applyBorder="1" applyAlignment="1">
      <alignment vertical="top"/>
    </xf>
    <xf numFmtId="44" fontId="2" fillId="0" borderId="21" xfId="1" applyFont="1" applyBorder="1" applyAlignment="1">
      <alignment vertical="top"/>
    </xf>
    <xf numFmtId="44" fontId="2" fillId="0" borderId="23" xfId="1" applyFont="1" applyBorder="1" applyAlignment="1">
      <alignment vertical="top"/>
    </xf>
    <xf numFmtId="44" fontId="2" fillId="0" borderId="24" xfId="1" applyFont="1" applyBorder="1" applyAlignment="1">
      <alignment vertical="top"/>
    </xf>
    <xf numFmtId="0" fontId="3" fillId="0" borderId="15" xfId="0" applyFont="1" applyBorder="1" applyAlignment="1">
      <alignment vertical="top"/>
    </xf>
    <xf numFmtId="0" fontId="3" fillId="0" borderId="25" xfId="0" applyFont="1" applyBorder="1" applyAlignment="1">
      <alignment vertical="center"/>
    </xf>
    <xf numFmtId="0" fontId="3" fillId="0" borderId="1" xfId="0" applyFont="1" applyBorder="1" applyAlignment="1">
      <alignment vertical="top"/>
    </xf>
    <xf numFmtId="0" fontId="3" fillId="0" borderId="26" xfId="0" applyFont="1" applyBorder="1" applyAlignment="1">
      <alignment vertical="top"/>
    </xf>
    <xf numFmtId="0" fontId="3" fillId="0" borderId="1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right" vertical="center"/>
    </xf>
    <xf numFmtId="0" fontId="3" fillId="0" borderId="27" xfId="0" applyFont="1" applyFill="1" applyBorder="1" applyAlignment="1">
      <alignment horizontal="right" vertical="center"/>
    </xf>
    <xf numFmtId="44" fontId="3" fillId="0" borderId="12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right" wrapText="1"/>
    </xf>
    <xf numFmtId="44" fontId="5" fillId="3" borderId="17" xfId="1" applyFont="1" applyFill="1" applyBorder="1" applyAlignment="1">
      <alignment horizontal="right" wrapText="1"/>
    </xf>
    <xf numFmtId="0" fontId="3" fillId="3" borderId="17" xfId="0" applyFont="1" applyFill="1" applyBorder="1" applyAlignment="1">
      <alignment horizontal="right" wrapText="1"/>
    </xf>
    <xf numFmtId="0" fontId="3" fillId="3" borderId="22" xfId="0" applyFont="1" applyFill="1" applyBorder="1" applyAlignment="1">
      <alignment horizontal="right"/>
    </xf>
    <xf numFmtId="0" fontId="3" fillId="4" borderId="1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/>
    </xf>
    <xf numFmtId="0" fontId="5" fillId="4" borderId="17" xfId="0" applyFont="1" applyFill="1" applyBorder="1" applyAlignment="1">
      <alignment horizontal="right" wrapText="1"/>
    </xf>
    <xf numFmtId="44" fontId="5" fillId="4" borderId="17" xfId="1" applyFont="1" applyFill="1" applyBorder="1" applyAlignment="1">
      <alignment horizontal="right" wrapText="1"/>
    </xf>
    <xf numFmtId="44" fontId="3" fillId="4" borderId="4" xfId="0" applyNumberFormat="1" applyFont="1" applyFill="1" applyBorder="1" applyAlignment="1">
      <alignment vertical="center"/>
    </xf>
    <xf numFmtId="44" fontId="3" fillId="4" borderId="10" xfId="0" applyNumberFormat="1" applyFont="1" applyFill="1" applyBorder="1" applyAlignment="1">
      <alignment vertical="center"/>
    </xf>
    <xf numFmtId="44" fontId="3" fillId="3" borderId="4" xfId="0" applyNumberFormat="1" applyFont="1" applyFill="1" applyBorder="1" applyAlignment="1">
      <alignment vertical="center"/>
    </xf>
    <xf numFmtId="44" fontId="3" fillId="3" borderId="9" xfId="0" applyNumberFormat="1" applyFont="1" applyFill="1" applyBorder="1" applyAlignment="1">
      <alignment vertical="center"/>
    </xf>
    <xf numFmtId="0" fontId="7" fillId="2" borderId="20" xfId="0" applyFont="1" applyFill="1" applyBorder="1" applyAlignment="1">
      <alignment vertical="top"/>
    </xf>
    <xf numFmtId="44" fontId="3" fillId="2" borderId="9" xfId="1" applyFont="1" applyFill="1" applyBorder="1" applyAlignment="1">
      <alignment horizontal="right" vertical="top"/>
    </xf>
    <xf numFmtId="44" fontId="3" fillId="2" borderId="10" xfId="0" applyNumberFormat="1" applyFont="1" applyFill="1" applyBorder="1" applyAlignment="1">
      <alignment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62FE6-111F-4F8E-854C-C054624CA8C0}">
  <sheetPr>
    <pageSetUpPr fitToPage="1"/>
  </sheetPr>
  <dimension ref="A1:L25"/>
  <sheetViews>
    <sheetView tabSelected="1" workbookViewId="0">
      <selection sqref="A1:L1"/>
    </sheetView>
  </sheetViews>
  <sheetFormatPr defaultColWidth="9.140625" defaultRowHeight="15" customHeight="1" x14ac:dyDescent="0.25"/>
  <cols>
    <col min="1" max="1" width="31.85546875" style="10" bestFit="1" customWidth="1"/>
    <col min="2" max="2" width="12.5703125" style="3" customWidth="1"/>
    <col min="3" max="3" width="10.7109375" style="1" customWidth="1"/>
    <col min="4" max="4" width="11.5703125" style="1" customWidth="1"/>
    <col min="5" max="5" width="15.7109375" style="12" customWidth="1"/>
    <col min="6" max="6" width="15" style="1" bestFit="1" customWidth="1"/>
    <col min="7" max="7" width="15.7109375" style="1" customWidth="1"/>
    <col min="8" max="8" width="20.140625" style="1" bestFit="1" customWidth="1"/>
    <col min="9" max="9" width="10.7109375" style="1" customWidth="1"/>
    <col min="10" max="10" width="11.5703125" style="12" customWidth="1"/>
    <col min="11" max="11" width="15.7109375" style="12" customWidth="1"/>
    <col min="12" max="12" width="15.7109375" style="1" customWidth="1"/>
    <col min="13" max="16384" width="9.140625" style="1"/>
  </cols>
  <sheetData>
    <row r="1" spans="1:12" s="4" customFormat="1" ht="23.25" x14ac:dyDescent="0.25">
      <c r="A1" s="38" t="s">
        <v>21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s="3" customFormat="1" ht="23.25" x14ac:dyDescent="0.25">
      <c r="A2" s="39" t="s">
        <v>22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ht="15.75" thickBot="1" x14ac:dyDescent="0.3">
      <c r="B3" s="40"/>
      <c r="C3" s="40"/>
      <c r="D3" s="40"/>
      <c r="E3" s="40"/>
      <c r="F3" s="40"/>
      <c r="G3" s="40"/>
    </row>
    <row r="4" spans="1:12" s="13" customFormat="1" ht="27" customHeight="1" x14ac:dyDescent="0.25">
      <c r="A4" s="41" t="s">
        <v>12</v>
      </c>
      <c r="B4" s="48" t="s">
        <v>14</v>
      </c>
      <c r="C4" s="49" t="s">
        <v>3</v>
      </c>
      <c r="D4" s="49"/>
      <c r="E4" s="49"/>
      <c r="F4" s="49"/>
      <c r="G4" s="50"/>
      <c r="H4" s="56" t="s">
        <v>14</v>
      </c>
      <c r="I4" s="57" t="s">
        <v>8</v>
      </c>
      <c r="J4" s="57"/>
      <c r="K4" s="57"/>
      <c r="L4" s="43" t="s">
        <v>4</v>
      </c>
    </row>
    <row r="5" spans="1:12" s="2" customFormat="1" ht="45.75" thickBot="1" x14ac:dyDescent="0.3">
      <c r="A5" s="42"/>
      <c r="B5" s="51"/>
      <c r="C5" s="52" t="s">
        <v>1</v>
      </c>
      <c r="D5" s="52" t="s">
        <v>0</v>
      </c>
      <c r="E5" s="53" t="s">
        <v>6</v>
      </c>
      <c r="F5" s="54" t="s">
        <v>2</v>
      </c>
      <c r="G5" s="55" t="s">
        <v>7</v>
      </c>
      <c r="H5" s="58"/>
      <c r="I5" s="59" t="s">
        <v>1</v>
      </c>
      <c r="J5" s="60" t="s">
        <v>0</v>
      </c>
      <c r="K5" s="60" t="s">
        <v>7</v>
      </c>
      <c r="L5" s="44"/>
    </row>
    <row r="6" spans="1:12" ht="15" customHeight="1" x14ac:dyDescent="0.25">
      <c r="A6" s="35" t="s">
        <v>13</v>
      </c>
      <c r="B6" s="17" t="s">
        <v>5</v>
      </c>
      <c r="C6" s="18">
        <v>3965.1</v>
      </c>
      <c r="D6" s="19">
        <v>98.72</v>
      </c>
      <c r="E6" s="19">
        <f>(C6*D6)</f>
        <v>391434.67199999996</v>
      </c>
      <c r="F6" s="19"/>
      <c r="G6" s="28">
        <f>E6-F6</f>
        <v>391434.67199999996</v>
      </c>
      <c r="H6" s="31" t="s">
        <v>9</v>
      </c>
      <c r="I6" s="18">
        <v>18.899999999999999</v>
      </c>
      <c r="J6" s="19">
        <v>217.51</v>
      </c>
      <c r="K6" s="19">
        <f>(I6*J6)</f>
        <v>4110.9389999999994</v>
      </c>
      <c r="L6" s="20"/>
    </row>
    <row r="7" spans="1:12" ht="15" customHeight="1" thickBot="1" x14ac:dyDescent="0.3">
      <c r="A7" s="36"/>
      <c r="B7" s="5" t="s">
        <v>11</v>
      </c>
      <c r="C7" s="6">
        <v>297.39999999999998</v>
      </c>
      <c r="D7" s="7">
        <v>84.01</v>
      </c>
      <c r="E7" s="7">
        <f>(C7*D7)</f>
        <v>24984.574000000001</v>
      </c>
      <c r="F7" s="7"/>
      <c r="G7" s="29">
        <f>E7-F7</f>
        <v>24984.574000000001</v>
      </c>
      <c r="H7" s="32" t="s">
        <v>10</v>
      </c>
      <c r="I7" s="6">
        <v>22.4</v>
      </c>
      <c r="J7" s="27">
        <v>223.21</v>
      </c>
      <c r="K7" s="27">
        <f>(I7*J7)</f>
        <v>4999.9039999999995</v>
      </c>
      <c r="L7" s="21"/>
    </row>
    <row r="8" spans="1:12" ht="30" customHeight="1" thickBot="1" x14ac:dyDescent="0.3">
      <c r="A8" s="37"/>
      <c r="B8" s="8"/>
      <c r="C8" s="9"/>
      <c r="D8" s="9"/>
      <c r="E8" s="11"/>
      <c r="F8" s="45"/>
      <c r="G8" s="63">
        <f>SUM(G6:G7)</f>
        <v>416419.24599999998</v>
      </c>
      <c r="H8" s="33"/>
      <c r="I8" s="9"/>
      <c r="J8" s="46"/>
      <c r="K8" s="61">
        <f>SUM(K6:K7)</f>
        <v>9110.8429999999989</v>
      </c>
      <c r="L8" s="47">
        <f>(G8+K8)</f>
        <v>425530.08899999998</v>
      </c>
    </row>
    <row r="9" spans="1:12" ht="15" customHeight="1" x14ac:dyDescent="0.25">
      <c r="A9" s="36" t="s">
        <v>15</v>
      </c>
      <c r="B9" s="14" t="s">
        <v>5</v>
      </c>
      <c r="C9" s="15">
        <v>3965.1</v>
      </c>
      <c r="D9" s="16">
        <v>200</v>
      </c>
      <c r="E9" s="16">
        <f>(C9*D9)</f>
        <v>793020</v>
      </c>
      <c r="F9" s="16"/>
      <c r="G9" s="30">
        <f>E9-F9</f>
        <v>793020</v>
      </c>
      <c r="H9" s="34" t="s">
        <v>9</v>
      </c>
      <c r="I9" s="15">
        <v>18.899999999999999</v>
      </c>
      <c r="J9" s="16">
        <v>1000</v>
      </c>
      <c r="K9" s="16">
        <f>(I9*J9)</f>
        <v>18900</v>
      </c>
      <c r="L9" s="21"/>
    </row>
    <row r="10" spans="1:12" ht="15" customHeight="1" thickBot="1" x14ac:dyDescent="0.3">
      <c r="A10" s="36"/>
      <c r="B10" s="5" t="s">
        <v>11</v>
      </c>
      <c r="C10" s="6">
        <v>297.39999999999998</v>
      </c>
      <c r="D10" s="7">
        <v>1000</v>
      </c>
      <c r="E10" s="7">
        <f>(C10*D10)</f>
        <v>297400</v>
      </c>
      <c r="F10" s="27"/>
      <c r="G10" s="29">
        <f>E10-F10</f>
        <v>297400</v>
      </c>
      <c r="H10" s="32" t="s">
        <v>10</v>
      </c>
      <c r="I10" s="6">
        <v>22.4</v>
      </c>
      <c r="J10" s="27">
        <v>1000</v>
      </c>
      <c r="K10" s="27">
        <f>(I10*J10)</f>
        <v>22400</v>
      </c>
      <c r="L10" s="21"/>
    </row>
    <row r="11" spans="1:12" ht="30" customHeight="1" thickBot="1" x14ac:dyDescent="0.3">
      <c r="A11" s="37"/>
      <c r="B11" s="8"/>
      <c r="C11" s="9"/>
      <c r="D11" s="9"/>
      <c r="E11" s="11"/>
      <c r="F11" s="46"/>
      <c r="G11" s="64">
        <f>SUM(G9:G10)</f>
        <v>1090420</v>
      </c>
      <c r="H11" s="33"/>
      <c r="I11" s="9"/>
      <c r="J11" s="46"/>
      <c r="K11" s="62">
        <f>SUM(K9:K10)</f>
        <v>41300</v>
      </c>
      <c r="L11" s="22">
        <f>(G11+K11)</f>
        <v>1131720</v>
      </c>
    </row>
    <row r="12" spans="1:12" ht="15" customHeight="1" x14ac:dyDescent="0.25">
      <c r="A12" s="35" t="s">
        <v>16</v>
      </c>
      <c r="B12" s="17" t="s">
        <v>5</v>
      </c>
      <c r="C12" s="18">
        <v>3965.1</v>
      </c>
      <c r="D12" s="19">
        <v>298</v>
      </c>
      <c r="E12" s="19">
        <f>(C12*D12)</f>
        <v>1181599.8</v>
      </c>
      <c r="F12" s="19"/>
      <c r="G12" s="28">
        <f>E12-F12</f>
        <v>1181599.8</v>
      </c>
      <c r="H12" s="31" t="s">
        <v>9</v>
      </c>
      <c r="I12" s="18">
        <v>18.899999999999999</v>
      </c>
      <c r="J12" s="19">
        <v>498</v>
      </c>
      <c r="K12" s="19">
        <f>(I12*J12)</f>
        <v>9412.1999999999989</v>
      </c>
      <c r="L12" s="20"/>
    </row>
    <row r="13" spans="1:12" ht="15" customHeight="1" thickBot="1" x14ac:dyDescent="0.3">
      <c r="A13" s="36"/>
      <c r="B13" s="5" t="s">
        <v>11</v>
      </c>
      <c r="C13" s="6">
        <v>297.39999999999998</v>
      </c>
      <c r="D13" s="7">
        <v>498</v>
      </c>
      <c r="E13" s="7">
        <f>(C13*D13)</f>
        <v>148105.19999999998</v>
      </c>
      <c r="F13" s="27"/>
      <c r="G13" s="29">
        <f>E13-F13</f>
        <v>148105.19999999998</v>
      </c>
      <c r="H13" s="32" t="s">
        <v>10</v>
      </c>
      <c r="I13" s="6">
        <v>22.4</v>
      </c>
      <c r="J13" s="27">
        <v>498</v>
      </c>
      <c r="K13" s="27">
        <f>(I13*J13)</f>
        <v>11155.199999999999</v>
      </c>
      <c r="L13" s="23"/>
    </row>
    <row r="14" spans="1:12" ht="30" customHeight="1" thickBot="1" x14ac:dyDescent="0.3">
      <c r="A14" s="37"/>
      <c r="B14" s="8"/>
      <c r="C14" s="9"/>
      <c r="D14" s="9"/>
      <c r="E14" s="11"/>
      <c r="F14" s="46"/>
      <c r="G14" s="64">
        <f>SUM(G12:G13)</f>
        <v>1329705</v>
      </c>
      <c r="H14" s="33"/>
      <c r="I14" s="9"/>
      <c r="J14" s="46"/>
      <c r="K14" s="62">
        <f>SUM(K12:K13)</f>
        <v>20567.399999999998</v>
      </c>
      <c r="L14" s="22">
        <f>(G14+K14)</f>
        <v>1350272.4</v>
      </c>
    </row>
    <row r="15" spans="1:12" ht="15" customHeight="1" x14ac:dyDescent="0.25">
      <c r="A15" s="35" t="s">
        <v>17</v>
      </c>
      <c r="B15" s="17" t="s">
        <v>5</v>
      </c>
      <c r="C15" s="18">
        <v>3965.1</v>
      </c>
      <c r="D15" s="19">
        <v>449.64</v>
      </c>
      <c r="E15" s="19">
        <f>(C15*D15)</f>
        <v>1782867.564</v>
      </c>
      <c r="F15" s="19"/>
      <c r="G15" s="28">
        <f>E15-F15</f>
        <v>1782867.564</v>
      </c>
      <c r="H15" s="31" t="s">
        <v>9</v>
      </c>
      <c r="I15" s="18">
        <v>18.899999999999999</v>
      </c>
      <c r="J15" s="19">
        <v>1122.01</v>
      </c>
      <c r="K15" s="19">
        <f>(I15*J15)</f>
        <v>21205.988999999998</v>
      </c>
      <c r="L15" s="20"/>
    </row>
    <row r="16" spans="1:12" ht="15" customHeight="1" thickBot="1" x14ac:dyDescent="0.3">
      <c r="A16" s="36"/>
      <c r="B16" s="5" t="s">
        <v>11</v>
      </c>
      <c r="C16" s="6">
        <v>297.39999999999998</v>
      </c>
      <c r="D16" s="7">
        <v>844.54</v>
      </c>
      <c r="E16" s="7">
        <f>(C16*D16)</f>
        <v>251166.19599999997</v>
      </c>
      <c r="F16" s="27"/>
      <c r="G16" s="29">
        <f>E16-F16</f>
        <v>251166.19599999997</v>
      </c>
      <c r="H16" s="32" t="s">
        <v>10</v>
      </c>
      <c r="I16" s="6">
        <v>22.4</v>
      </c>
      <c r="J16" s="27">
        <v>1075.71</v>
      </c>
      <c r="K16" s="27">
        <f>(I16*J16)</f>
        <v>24095.903999999999</v>
      </c>
      <c r="L16" s="21"/>
    </row>
    <row r="17" spans="1:12" ht="30" customHeight="1" thickBot="1" x14ac:dyDescent="0.3">
      <c r="A17" s="37"/>
      <c r="B17" s="8"/>
      <c r="C17" s="9"/>
      <c r="D17" s="9"/>
      <c r="E17" s="11"/>
      <c r="F17" s="46"/>
      <c r="G17" s="64">
        <f>SUM(G15:G16)</f>
        <v>2034033.76</v>
      </c>
      <c r="H17" s="33"/>
      <c r="I17" s="9"/>
      <c r="J17" s="46"/>
      <c r="K17" s="62">
        <f>SUM(K15:K16)</f>
        <v>45301.892999999996</v>
      </c>
      <c r="L17" s="22">
        <f>(G17+K17)</f>
        <v>2079335.6529999999</v>
      </c>
    </row>
    <row r="18" spans="1:12" ht="15" customHeight="1" x14ac:dyDescent="0.25">
      <c r="A18" s="35" t="s">
        <v>18</v>
      </c>
      <c r="B18" s="14" t="s">
        <v>5</v>
      </c>
      <c r="C18" s="15">
        <v>3965.1</v>
      </c>
      <c r="D18" s="16">
        <v>160</v>
      </c>
      <c r="E18" s="16">
        <f>(C18*D18)</f>
        <v>634416</v>
      </c>
      <c r="F18" s="16"/>
      <c r="G18" s="30">
        <f>E18-F18</f>
        <v>634416</v>
      </c>
      <c r="H18" s="34" t="s">
        <v>9</v>
      </c>
      <c r="I18" s="15">
        <v>18.899999999999999</v>
      </c>
      <c r="J18" s="16">
        <v>550</v>
      </c>
      <c r="K18" s="16">
        <f>(I18*J18)</f>
        <v>10395</v>
      </c>
      <c r="L18" s="21"/>
    </row>
    <row r="19" spans="1:12" ht="15" customHeight="1" thickBot="1" x14ac:dyDescent="0.3">
      <c r="A19" s="36"/>
      <c r="B19" s="5" t="s">
        <v>11</v>
      </c>
      <c r="C19" s="6">
        <v>297.39999999999998</v>
      </c>
      <c r="D19" s="7">
        <v>550</v>
      </c>
      <c r="E19" s="7">
        <f>(C19*D19)</f>
        <v>163570</v>
      </c>
      <c r="F19" s="27"/>
      <c r="G19" s="29">
        <f>E19-F19</f>
        <v>163570</v>
      </c>
      <c r="H19" s="32" t="s">
        <v>10</v>
      </c>
      <c r="I19" s="6">
        <v>22.4</v>
      </c>
      <c r="J19" s="27">
        <v>550</v>
      </c>
      <c r="K19" s="27">
        <f>(I19*J19)</f>
        <v>12320</v>
      </c>
      <c r="L19" s="21"/>
    </row>
    <row r="20" spans="1:12" ht="30" customHeight="1" thickBot="1" x14ac:dyDescent="0.3">
      <c r="A20" s="37"/>
      <c r="B20" s="8"/>
      <c r="C20" s="9"/>
      <c r="D20" s="9"/>
      <c r="E20" s="11"/>
      <c r="F20" s="46"/>
      <c r="G20" s="64">
        <f>SUM(G18:G19)</f>
        <v>797986</v>
      </c>
      <c r="H20" s="33"/>
      <c r="I20" s="9"/>
      <c r="J20" s="46"/>
      <c r="K20" s="62">
        <f>SUM(K18:K19)</f>
        <v>22715</v>
      </c>
      <c r="L20" s="22">
        <f>(G20+K20)</f>
        <v>820701</v>
      </c>
    </row>
    <row r="22" spans="1:12" ht="15" customHeight="1" x14ac:dyDescent="0.25">
      <c r="E22" s="24" t="s">
        <v>13</v>
      </c>
      <c r="F22" s="24" t="s">
        <v>19</v>
      </c>
      <c r="G22" s="25">
        <f>G8</f>
        <v>416419.24599999998</v>
      </c>
      <c r="H22" s="26"/>
      <c r="I22" s="24" t="s">
        <v>13</v>
      </c>
      <c r="J22" s="24" t="s">
        <v>19</v>
      </c>
      <c r="K22" s="25">
        <f>K8</f>
        <v>9110.8429999999989</v>
      </c>
      <c r="L22" s="25"/>
    </row>
    <row r="23" spans="1:12" ht="15" customHeight="1" x14ac:dyDescent="0.25">
      <c r="E23" s="24" t="s">
        <v>17</v>
      </c>
      <c r="F23" s="24" t="s">
        <v>20</v>
      </c>
      <c r="G23" s="25">
        <f>G17</f>
        <v>2034033.76</v>
      </c>
      <c r="H23" s="26"/>
      <c r="I23" s="24" t="s">
        <v>17</v>
      </c>
      <c r="J23" s="24" t="s">
        <v>20</v>
      </c>
      <c r="K23" s="25">
        <f>K17</f>
        <v>45301.892999999996</v>
      </c>
      <c r="L23" s="25"/>
    </row>
    <row r="24" spans="1:12" ht="15" customHeight="1" thickBot="1" x14ac:dyDescent="0.3"/>
    <row r="25" spans="1:12" ht="15" customHeight="1" thickBot="1" x14ac:dyDescent="0.3">
      <c r="I25" s="65"/>
      <c r="J25" s="66" t="s">
        <v>13</v>
      </c>
      <c r="K25" s="66" t="s">
        <v>19</v>
      </c>
      <c r="L25" s="67">
        <f>L8</f>
        <v>425530.08899999998</v>
      </c>
    </row>
  </sheetData>
  <mergeCells count="13">
    <mergeCell ref="A18:A20"/>
    <mergeCell ref="A1:L1"/>
    <mergeCell ref="A2:L2"/>
    <mergeCell ref="I4:K4"/>
    <mergeCell ref="B3:G3"/>
    <mergeCell ref="C4:G4"/>
    <mergeCell ref="B4:B5"/>
    <mergeCell ref="A4:A5"/>
    <mergeCell ref="L4:L5"/>
    <mergeCell ref="A6:A8"/>
    <mergeCell ref="A9:A11"/>
    <mergeCell ref="A12:A14"/>
    <mergeCell ref="A15:A17"/>
  </mergeCells>
  <pageMargins left="0.7" right="0.7" top="0.75" bottom="0.75" header="0.3" footer="0.3"/>
  <pageSetup scale="64" orientation="landscape" r:id="rId1"/>
  <ignoredErrors>
    <ignoredError sqref="G8 G11 G14 G17 K8 K11 K14 K1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Nebraska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Los Reyes, Elizabeth</dc:creator>
  <cp:lastModifiedBy>De Los Reyes, Elizabeth</cp:lastModifiedBy>
  <cp:lastPrinted>2026-02-11T15:21:19Z</cp:lastPrinted>
  <dcterms:created xsi:type="dcterms:W3CDTF">2025-10-10T21:03:41Z</dcterms:created>
  <dcterms:modified xsi:type="dcterms:W3CDTF">2026-02-11T19:54:11Z</dcterms:modified>
</cp:coreProperties>
</file>